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39013893-1121-4977-A3F8-3864258E33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1 Table GBD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0" l="1"/>
  <c r="E4" i="10" l="1"/>
  <c r="F4" i="10" s="1"/>
  <c r="E8" i="10"/>
  <c r="F8" i="10" s="1"/>
  <c r="E7" i="10"/>
  <c r="F7" i="10" s="1"/>
  <c r="E10" i="10"/>
  <c r="E6" i="10"/>
  <c r="F6" i="10" s="1"/>
  <c r="E11" i="10"/>
  <c r="F11" i="10" s="1"/>
  <c r="E3" i="10"/>
  <c r="E9" i="10"/>
  <c r="F9" i="10" s="1"/>
  <c r="E5" i="10"/>
  <c r="F3" i="10" l="1"/>
  <c r="H3" i="10" s="1"/>
  <c r="G6" i="10"/>
  <c r="H6" i="10"/>
  <c r="G8" i="10"/>
  <c r="H8" i="10"/>
  <c r="H9" i="10"/>
  <c r="G9" i="10"/>
  <c r="H11" i="10"/>
  <c r="G11" i="10"/>
  <c r="G7" i="10"/>
  <c r="H7" i="10"/>
  <c r="H4" i="10"/>
  <c r="G4" i="10"/>
  <c r="F5" i="10"/>
  <c r="F10" i="10"/>
  <c r="G5" i="10" l="1"/>
  <c r="H5" i="10"/>
  <c r="G3" i="10"/>
  <c r="H10" i="10"/>
  <c r="G10" i="10"/>
  <c r="H12" i="10" l="1"/>
  <c r="H13" i="10" s="1"/>
  <c r="G12" i="10"/>
  <c r="G13" i="10" s="1"/>
</calcChain>
</file>

<file path=xl/sharedStrings.xml><?xml version="1.0" encoding="utf-8"?>
<sst xmlns="http://schemas.openxmlformats.org/spreadsheetml/2006/main" count="32" uniqueCount="32">
  <si>
    <t>Vegetables</t>
  </si>
  <si>
    <t>Fruit</t>
  </si>
  <si>
    <t>Legumes</t>
  </si>
  <si>
    <t>Nuts and seeds</t>
  </si>
  <si>
    <t>Whole grain</t>
  </si>
  <si>
    <t>Red meat</t>
  </si>
  <si>
    <t>Processed meat</t>
  </si>
  <si>
    <t>Milk</t>
  </si>
  <si>
    <t>Obs-Opt</t>
  </si>
  <si>
    <t>TMREL* DALYs/100g</t>
  </si>
  <si>
    <t>Obs* DALYs/100g</t>
  </si>
  <si>
    <t>Sugar-sweetend beverages</t>
  </si>
  <si>
    <t>Sum</t>
  </si>
  <si>
    <t>% deviation</t>
  </si>
  <si>
    <t>GBD/ 100g</t>
  </si>
  <si>
    <t>DALYs GBD</t>
  </si>
  <si>
    <t>https://vizhub.healthdata.org/gbd-results?params=gbd-api-2021-permalink/dfe6b8dd41b350fdd8d563de357f53c3</t>
  </si>
  <si>
    <r>
      <t>DALYs were retrieved on 21</t>
    </r>
    <r>
      <rPr>
        <vertAlign val="superscript"/>
        <sz val="9"/>
        <color rgb="FF454545"/>
        <rFont val="Arial"/>
        <family val="2"/>
      </rPr>
      <t>st</t>
    </r>
    <r>
      <rPr>
        <sz val="9"/>
        <color rgb="FF454545"/>
        <rFont val="Arial"/>
        <family val="2"/>
      </rPr>
      <t xml:space="preserve"> March 2025 from GBD results tool with the following settings:</t>
    </r>
  </si>
  <si>
    <r>
      <t>-</t>
    </r>
    <r>
      <rPr>
        <sz val="7"/>
        <color rgb="FF454545"/>
        <rFont val="Times New Roman"/>
        <family val="1"/>
      </rPr>
      <t xml:space="preserve">        </t>
    </r>
    <r>
      <rPr>
        <sz val="9"/>
        <color rgb="FF454545"/>
        <rFont val="Arial"/>
        <family val="2"/>
      </rPr>
      <t>GBD Estimate: Risk factor</t>
    </r>
  </si>
  <si>
    <r>
      <t>-</t>
    </r>
    <r>
      <rPr>
        <sz val="7"/>
        <color rgb="FF454545"/>
        <rFont val="Times New Roman"/>
        <family val="1"/>
      </rPr>
      <t xml:space="preserve">        </t>
    </r>
    <r>
      <rPr>
        <sz val="9"/>
        <color rgb="FF454545"/>
        <rFont val="Arial"/>
        <family val="2"/>
      </rPr>
      <t>Measure: DALYs</t>
    </r>
  </si>
  <si>
    <r>
      <t>-</t>
    </r>
    <r>
      <rPr>
        <sz val="7"/>
        <color rgb="FF454545"/>
        <rFont val="Times New Roman"/>
        <family val="1"/>
      </rPr>
      <t xml:space="preserve">        </t>
    </r>
    <r>
      <rPr>
        <sz val="9"/>
        <color rgb="FF454545"/>
        <rFont val="Arial"/>
        <family val="2"/>
      </rPr>
      <t>Metric: Number</t>
    </r>
  </si>
  <si>
    <r>
      <t>-</t>
    </r>
    <r>
      <rPr>
        <sz val="7"/>
        <color rgb="FF454545"/>
        <rFont val="Times New Roman"/>
        <family val="1"/>
      </rPr>
      <t xml:space="preserve">        </t>
    </r>
    <r>
      <rPr>
        <sz val="9"/>
        <color rgb="FF454545"/>
        <rFont val="Arial"/>
        <family val="2"/>
      </rPr>
      <t>Risk: All dietary risks</t>
    </r>
  </si>
  <si>
    <r>
      <t>-</t>
    </r>
    <r>
      <rPr>
        <sz val="7"/>
        <color rgb="FF454545"/>
        <rFont val="Times New Roman"/>
        <family val="1"/>
      </rPr>
      <t xml:space="preserve">        </t>
    </r>
    <r>
      <rPr>
        <sz val="9"/>
        <color rgb="FF454545"/>
        <rFont val="Arial"/>
        <family val="2"/>
      </rPr>
      <t>Cause: All causes</t>
    </r>
  </si>
  <si>
    <r>
      <t>-</t>
    </r>
    <r>
      <rPr>
        <sz val="7"/>
        <color rgb="FF454545"/>
        <rFont val="Times New Roman"/>
        <family val="1"/>
      </rPr>
      <t xml:space="preserve">        </t>
    </r>
    <r>
      <rPr>
        <sz val="9"/>
        <color rgb="FF454545"/>
        <rFont val="Arial"/>
        <family val="2"/>
      </rPr>
      <t>Location: Germany</t>
    </r>
  </si>
  <si>
    <r>
      <t>-</t>
    </r>
    <r>
      <rPr>
        <sz val="7"/>
        <color rgb="FF454545"/>
        <rFont val="Times New Roman"/>
        <family val="1"/>
      </rPr>
      <t xml:space="preserve">        </t>
    </r>
    <r>
      <rPr>
        <sz val="9"/>
        <color rgb="FF454545"/>
        <rFont val="Arial"/>
        <family val="2"/>
      </rPr>
      <t>Age: All ages</t>
    </r>
  </si>
  <si>
    <r>
      <t>-</t>
    </r>
    <r>
      <rPr>
        <sz val="7"/>
        <color rgb="FF454545"/>
        <rFont val="Times New Roman"/>
        <family val="1"/>
      </rPr>
      <t xml:space="preserve">        </t>
    </r>
    <r>
      <rPr>
        <sz val="9"/>
        <color rgb="FF454545"/>
        <rFont val="Arial"/>
        <family val="2"/>
      </rPr>
      <t>Sex: Both</t>
    </r>
  </si>
  <si>
    <r>
      <t>-</t>
    </r>
    <r>
      <rPr>
        <sz val="7"/>
        <color rgb="FF454545"/>
        <rFont val="Times New Roman"/>
        <family val="1"/>
      </rPr>
      <t xml:space="preserve">        </t>
    </r>
    <r>
      <rPr>
        <sz val="9"/>
        <color rgb="FF454545"/>
        <rFont val="Arial"/>
        <family val="2"/>
      </rPr>
      <t>Year: 2021</t>
    </r>
  </si>
  <si>
    <t>Food group</t>
  </si>
  <si>
    <t>Applied value for optimal intake TMREL (Opt)</t>
  </si>
  <si>
    <t>Intake Germany g/d (Obs)</t>
  </si>
  <si>
    <t>Source: GBD results</t>
  </si>
  <si>
    <t>Sources: See Methods in main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</si>
</sst>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9"/>
      <color rgb="FF454545"/>
      <name val="Arial"/>
      <family val="2"/>
    </font>
    <font>
      <vertAlign val="superscript"/>
      <sz val="9"/>
      <color rgb="FF454545"/>
      <name val="Arial"/>
      <family val="2"/>
    </font>
    <font>
      <sz val="7"/>
      <color rgb="FF454545"/>
      <name val="Times New Roman"/>
      <family val="1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wrapText="1"/>
    </xf>
    <xf numFmtId="1" fontId="2" fillId="0" borderId="0" xfId="0" applyNumberFormat="1" applyFont="1"/>
    <xf numFmtId="0" fontId="8" fillId="0" borderId="0" xfId="2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0" fontId="1" fillId="0" borderId="0" xfId="0" applyFont="1" applyAlignment="1">
      <alignment wrapText="1"/>
    </xf>
    <xf numFmtId="164" fontId="0" fillId="0" borderId="0" xfId="0" applyNumberFormat="1"/>
    <xf numFmtId="3" fontId="2" fillId="0" borderId="0" xfId="0" applyNumberFormat="1" applyFont="1"/>
    <xf numFmtId="0" fontId="1" fillId="0" borderId="0" xfId="0" applyFont="1"/>
    <xf numFmtId="3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yperlänk" xfId="2" builtinId="8"/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izhub.healthdata.org/gbd-results?params=gbd-api-2021-permalink/dfe6b8dd41b350fdd8d563de357f53c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6"/>
  <sheetViews>
    <sheetView tabSelected="1" zoomScale="85" zoomScaleNormal="85" workbookViewId="0">
      <selection activeCell="F23" sqref="F23"/>
    </sheetView>
  </sheetViews>
  <sheetFormatPr defaultColWidth="10.6640625" defaultRowHeight="14" x14ac:dyDescent="0.3"/>
  <cols>
    <col min="1" max="1" width="37.9140625" bestFit="1" customWidth="1"/>
    <col min="3" max="4" width="11.1640625" customWidth="1"/>
    <col min="5" max="5" width="12.58203125" bestFit="1" customWidth="1"/>
    <col min="6" max="6" width="14.1640625" bestFit="1" customWidth="1"/>
    <col min="9" max="10" width="11.1640625" customWidth="1"/>
  </cols>
  <sheetData>
    <row r="1" spans="1:10" x14ac:dyDescent="0.3">
      <c r="B1" t="s">
        <v>30</v>
      </c>
      <c r="C1" s="14" t="s">
        <v>31</v>
      </c>
      <c r="D1" s="14"/>
    </row>
    <row r="2" spans="1:10" ht="84" x14ac:dyDescent="0.3">
      <c r="A2" s="8" t="s">
        <v>27</v>
      </c>
      <c r="B2" s="8" t="s">
        <v>15</v>
      </c>
      <c r="C2" s="8" t="s">
        <v>29</v>
      </c>
      <c r="D2" s="3" t="s">
        <v>28</v>
      </c>
      <c r="E2" s="8" t="s">
        <v>8</v>
      </c>
      <c r="F2" s="8" t="s">
        <v>14</v>
      </c>
      <c r="G2" s="3" t="s">
        <v>9</v>
      </c>
      <c r="H2" s="8" t="s">
        <v>10</v>
      </c>
    </row>
    <row r="3" spans="1:10" x14ac:dyDescent="0.3">
      <c r="A3" t="s">
        <v>0</v>
      </c>
      <c r="B3" s="1">
        <v>267976.52804628701</v>
      </c>
      <c r="C3" s="9">
        <v>91.396197935700002</v>
      </c>
      <c r="D3" s="1">
        <v>375</v>
      </c>
      <c r="E3" s="9">
        <f>C3-D3</f>
        <v>-283.6038020643</v>
      </c>
      <c r="F3" s="1">
        <f t="shared" ref="F3:F11" si="0">100/$E3*B3</f>
        <v>-94489.751581514443</v>
      </c>
      <c r="G3" s="10">
        <f t="shared" ref="G3:G11" si="1">F3*D3/100</f>
        <v>-354336.56843067915</v>
      </c>
      <c r="H3" s="1">
        <f t="shared" ref="H3:H11" si="2">C3*F3/100</f>
        <v>-86360.040384392167</v>
      </c>
    </row>
    <row r="4" spans="1:10" x14ac:dyDescent="0.3">
      <c r="A4" t="s">
        <v>1</v>
      </c>
      <c r="B4" s="1">
        <v>325254.83865376399</v>
      </c>
      <c r="C4" s="9">
        <v>153.78111335099999</v>
      </c>
      <c r="D4" s="1">
        <v>300</v>
      </c>
      <c r="E4" s="9">
        <f>C4-D4</f>
        <v>-146.21888664900001</v>
      </c>
      <c r="F4" s="1">
        <f t="shared" si="0"/>
        <v>-222443.79375869664</v>
      </c>
      <c r="G4" s="10">
        <f t="shared" si="1"/>
        <v>-667331.38127608993</v>
      </c>
      <c r="H4" s="1">
        <f t="shared" si="2"/>
        <v>-342076.54262232594</v>
      </c>
    </row>
    <row r="5" spans="1:10" x14ac:dyDescent="0.3">
      <c r="A5" t="s">
        <v>2</v>
      </c>
      <c r="B5" s="1">
        <v>189749.26448080799</v>
      </c>
      <c r="C5" s="9">
        <v>4.9166549079999999</v>
      </c>
      <c r="D5" s="1">
        <v>122</v>
      </c>
      <c r="E5" s="9">
        <f>C5-D5</f>
        <v>-117.083345092</v>
      </c>
      <c r="F5" s="1">
        <f t="shared" si="0"/>
        <v>-162063.41246204544</v>
      </c>
      <c r="G5" s="10">
        <f t="shared" si="1"/>
        <v>-197717.36320369542</v>
      </c>
      <c r="H5" s="1">
        <f t="shared" si="2"/>
        <v>-7968.098722887441</v>
      </c>
    </row>
    <row r="6" spans="1:10" x14ac:dyDescent="0.3">
      <c r="A6" t="s">
        <v>3</v>
      </c>
      <c r="B6" s="1">
        <v>74787.239961448402</v>
      </c>
      <c r="C6" s="9">
        <v>4.6466706220000003</v>
      </c>
      <c r="D6" s="1">
        <v>25</v>
      </c>
      <c r="E6" s="9">
        <f>C6-D6</f>
        <v>-20.353329377999998</v>
      </c>
      <c r="F6" s="1">
        <f t="shared" si="0"/>
        <v>-367444.74858391599</v>
      </c>
      <c r="G6" s="10">
        <f t="shared" si="1"/>
        <v>-91861.187145978998</v>
      </c>
      <c r="H6" s="1">
        <f t="shared" si="2"/>
        <v>-17073.947184530589</v>
      </c>
    </row>
    <row r="7" spans="1:10" x14ac:dyDescent="0.3">
      <c r="A7" t="s">
        <v>4</v>
      </c>
      <c r="B7" s="1">
        <v>415671.36759520002</v>
      </c>
      <c r="C7" s="9">
        <v>12.43924511</v>
      </c>
      <c r="D7" s="1">
        <v>119</v>
      </c>
      <c r="E7" s="9">
        <f>C7-D7</f>
        <v>-106.56075489</v>
      </c>
      <c r="F7" s="1">
        <f t="shared" si="0"/>
        <v>-390079.22571896866</v>
      </c>
      <c r="G7" s="10">
        <f t="shared" si="1"/>
        <v>-464194.2786055727</v>
      </c>
      <c r="H7" s="1">
        <f t="shared" si="2"/>
        <v>-48522.911010372678</v>
      </c>
    </row>
    <row r="8" spans="1:10" x14ac:dyDescent="0.3">
      <c r="A8" t="s">
        <v>7</v>
      </c>
      <c r="B8" s="1">
        <v>51095.7470792026</v>
      </c>
      <c r="C8" s="9">
        <v>196.29299068399999</v>
      </c>
      <c r="D8" s="10">
        <v>355</v>
      </c>
      <c r="E8" s="9">
        <f t="shared" ref="E8:E11" si="3">C8-D8</f>
        <v>-158.70700931600001</v>
      </c>
      <c r="F8" s="1">
        <f t="shared" si="0"/>
        <v>-32195.016023184173</v>
      </c>
      <c r="G8" s="10">
        <f t="shared" si="1"/>
        <v>-114292.3068823038</v>
      </c>
      <c r="H8" s="1">
        <f t="shared" si="2"/>
        <v>-63196.559803101212</v>
      </c>
    </row>
    <row r="9" spans="1:10" x14ac:dyDescent="0.3">
      <c r="A9" t="s">
        <v>5</v>
      </c>
      <c r="B9" s="1">
        <v>328075.13161525602</v>
      </c>
      <c r="C9" s="9">
        <v>41.649634644000002</v>
      </c>
      <c r="D9" s="1">
        <v>0</v>
      </c>
      <c r="E9" s="9">
        <f>C9-D9</f>
        <v>41.649634644000002</v>
      </c>
      <c r="F9" s="1">
        <f t="shared" si="0"/>
        <v>787702.30380044435</v>
      </c>
      <c r="G9" s="10">
        <f t="shared" si="1"/>
        <v>0</v>
      </c>
      <c r="H9" s="1">
        <f t="shared" si="2"/>
        <v>328075.13161525602</v>
      </c>
    </row>
    <row r="10" spans="1:10" x14ac:dyDescent="0.3">
      <c r="A10" t="s">
        <v>6</v>
      </c>
      <c r="B10" s="1">
        <v>380747.72684791102</v>
      </c>
      <c r="C10" s="9">
        <v>52.440261921999998</v>
      </c>
      <c r="D10" s="1">
        <v>0</v>
      </c>
      <c r="E10" s="9">
        <f t="shared" si="3"/>
        <v>52.440261921999998</v>
      </c>
      <c r="F10" s="1">
        <f t="shared" si="0"/>
        <v>726059.9258909839</v>
      </c>
      <c r="G10" s="10">
        <f t="shared" si="1"/>
        <v>0</v>
      </c>
      <c r="H10" s="1">
        <f t="shared" si="2"/>
        <v>380747.72684791102</v>
      </c>
    </row>
    <row r="11" spans="1:10" x14ac:dyDescent="0.3">
      <c r="A11" t="s">
        <v>11</v>
      </c>
      <c r="B11" s="1">
        <v>74493.653760430796</v>
      </c>
      <c r="C11" s="9">
        <v>143.92193497700001</v>
      </c>
      <c r="D11" s="1">
        <v>0</v>
      </c>
      <c r="E11" s="9">
        <f t="shared" si="3"/>
        <v>143.92193497700001</v>
      </c>
      <c r="F11" s="1">
        <f t="shared" si="0"/>
        <v>51759.763911133872</v>
      </c>
      <c r="G11" s="10">
        <f t="shared" si="1"/>
        <v>0</v>
      </c>
      <c r="H11" s="1">
        <f t="shared" si="2"/>
        <v>74493.653760430811</v>
      </c>
    </row>
    <row r="12" spans="1:10" x14ac:dyDescent="0.3">
      <c r="A12" s="11" t="s">
        <v>12</v>
      </c>
      <c r="B12" s="2">
        <f>SUM(B3:B11)</f>
        <v>2107851.4980403078</v>
      </c>
      <c r="C12" s="2"/>
      <c r="D12" s="2"/>
      <c r="E12" s="2"/>
      <c r="F12" s="11"/>
      <c r="G12" s="12">
        <f>SUM(G3:G11)</f>
        <v>-1889733.0855443201</v>
      </c>
      <c r="H12" s="2">
        <f>SUM(H3:H11)</f>
        <v>218118.41249598784</v>
      </c>
    </row>
    <row r="13" spans="1:10" x14ac:dyDescent="0.3">
      <c r="C13" s="1"/>
      <c r="D13" s="1"/>
      <c r="E13" s="1"/>
      <c r="G13" s="4">
        <f>G12/B12*100</f>
        <v>-89.652097754572608</v>
      </c>
      <c r="H13" s="4">
        <f>H12/B12*100</f>
        <v>10.347902245427388</v>
      </c>
      <c r="I13" s="13" t="s">
        <v>13</v>
      </c>
      <c r="J13" s="13"/>
    </row>
    <row r="14" spans="1:10" x14ac:dyDescent="0.3">
      <c r="C14" s="1"/>
      <c r="D14" s="1"/>
      <c r="E14" s="1"/>
    </row>
    <row r="15" spans="1:10" x14ac:dyDescent="0.3">
      <c r="B15" s="2"/>
      <c r="C15" s="1"/>
      <c r="D15" s="1"/>
      <c r="E15" s="1"/>
    </row>
    <row r="16" spans="1:10" x14ac:dyDescent="0.3">
      <c r="A16" s="5" t="s">
        <v>16</v>
      </c>
    </row>
    <row r="17" spans="1:1" x14ac:dyDescent="0.3">
      <c r="A17" s="6" t="s">
        <v>17</v>
      </c>
    </row>
    <row r="18" spans="1:1" x14ac:dyDescent="0.3">
      <c r="A18" s="7" t="s">
        <v>18</v>
      </c>
    </row>
    <row r="19" spans="1:1" x14ac:dyDescent="0.3">
      <c r="A19" s="7" t="s">
        <v>19</v>
      </c>
    </row>
    <row r="20" spans="1:1" x14ac:dyDescent="0.3">
      <c r="A20" s="7" t="s">
        <v>20</v>
      </c>
    </row>
    <row r="21" spans="1:1" x14ac:dyDescent="0.3">
      <c r="A21" s="7" t="s">
        <v>21</v>
      </c>
    </row>
    <row r="22" spans="1:1" x14ac:dyDescent="0.3">
      <c r="A22" s="7" t="s">
        <v>22</v>
      </c>
    </row>
    <row r="23" spans="1:1" x14ac:dyDescent="0.3">
      <c r="A23" s="7" t="s">
        <v>23</v>
      </c>
    </row>
    <row r="24" spans="1:1" x14ac:dyDescent="0.3">
      <c r="A24" s="7" t="s">
        <v>24</v>
      </c>
    </row>
    <row r="25" spans="1:1" x14ac:dyDescent="0.3">
      <c r="A25" s="7" t="s">
        <v>25</v>
      </c>
    </row>
    <row r="26" spans="1:1" x14ac:dyDescent="0.3">
      <c r="A26" s="7" t="s">
        <v>26</v>
      </c>
    </row>
  </sheetData>
  <mergeCells count="2">
    <mergeCell ref="I13:J13"/>
    <mergeCell ref="C1:D1"/>
  </mergeCells>
  <conditionalFormatting sqref="F3:F11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A16" r:id="rId1" xr:uid="{C175EE52-E3BC-4F4E-B76B-BDF122B77DCE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S1 Table GBD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2025-12-02T13:43:11Z</dcterms:created>
  <dcterms:modified xsi:type="dcterms:W3CDTF">2026-06-26T08:18:31Z</dcterms:modified>
</cp:coreProperties>
</file>